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<sst xmlns="http://schemas.openxmlformats.org/spreadsheetml/2006/main" count="626" uniqueCount="319">
  <si>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</si>
  <si>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</si>
  <si>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</si>
  <si>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</si>
  <si>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</si>
  <si>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</si>
  <si>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</si>
  <si>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</si>
  <si>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</si>
  <si>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</si>
  <si>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</si>
  <si>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</si>
  <si>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</si>
  <si>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</si>
  <si>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</si>
  <si>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</si>
  <si>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</si>
  <si>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</si>
  <si>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</si>
  <si>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</si>
  <si>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</si>
  <si>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</si>
  <si>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</si>
  <si>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</si>
  <si>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</si>
  <si>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</si>
  <si>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</si>
  <si>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</si>
  <si>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</si>
  <si>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</si>
  <si>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</si>
  <si>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</si>
  <si>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</si>
  <si>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</si>
  <si>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</si>
  <si>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</si>
  <si>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</si>
  <si>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</si>
  <si>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</si>
  <si>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</si>
  <si>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</si>
  <si>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</si>
  <si>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</si>
  <si>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</si>
  <si>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</si>
  <si>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</si>
  <si>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</si>
  <si>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</si>
  <si>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</si>
  <si>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</si>
  <si>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</si>
  <si>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</si>
  <si>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</si>
  <si>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</si>
  <si>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</si>
  <si>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</si>
  <si>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</si>
  <si>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</si>
  <si>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</si>
  <si>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</si>
  <si>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</si>
  <si>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</si>
  <si>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</si>
  <si>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</si>
  <si>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</si>
  <si>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</si>
  <si>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</si>
  <si>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</si>
  <si>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</si>
  <si>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</si>
  <si>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</si>
  <si>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</si>
  <si>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</si>
  <si>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</si>
  <si>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</si>
  <si>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</si>
  <si>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</si>
  <si>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</si>
  <si>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</si>
  <si>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</si>
  <si>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</si>
  <si>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</si>
  <si>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</si>
  <si>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</si>
  <si>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</si>
  <si>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</si>
  <si>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</si>
  <si>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</si>
  <si>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</si>
  <si>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</si>
  <si>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</si>
  <si>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</si>
  <si>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</si>
  <si>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</si>
  <si>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</si>
  <si>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</si>
  <si>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</si>
  <si>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</si>
  <si>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</si>
  <si>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</si>
  <si>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</si>
  <si>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</si>
  <si>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</si>
  <si>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</si>
  <si>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</si>
  <si>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</si>
  <si>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</si>
  <si>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</si>
  <si>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</si>
  <si>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</si>
  <si>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</si>
  <si>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</si>
  <si>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</si>
  <si>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</si>
  <si>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</si>
  <si>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</si>
  <si>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</si>
  <si>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</si>
  <si>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</si>
  <si>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</si>
  <si>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</si>
  <si>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</si>
  <si>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</si>
  <si>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</si>
  <si>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</si>
  <si>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</si>
  <si>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</si>
  <si>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</si>
  <si>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</si>
  <si>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</si>
  <si>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</si>
  <si>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</si>
  <si>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</si>
  <si>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</si>
  <si>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</si>
  <si>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</si>
  <si>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</si>
  <si>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</si>
  <si>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</si>
  <si>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</si>
  <si>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</si>
  <si>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</si>
  <si>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</si>
  <si>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</si>
  <si>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</si>
  <si>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</si>
  <si>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</si>
  <si>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</si>
  <si>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</si>
  <si>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</si>
  <si>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</si>
  <si>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</si>
  <si>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</si>
  <si>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</si>
  <si>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</si>
  <si>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</si>
  <si>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</si>
  <si>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</si>
  <si>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</si>
  <si>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</si>
  <si>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</si>
  <si>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</si>
  <si>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</si>
  <si>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</si>
  <si>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</si>
  <si>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</si>
  <si>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</si>
  <si>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</si>
  <si>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</si>
  <si>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</si>
  <si>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</si>
  <si>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</si>
  <si>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</si>
  <si>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</si>
  <si>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</si>
  <si>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</si>
  <si>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</si>
  <si>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</si>
  <si>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</si>
  <si>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</si>
  <si>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</si>
  <si>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</si>
  <si>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</si>
  <si>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</si>
  <si>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</si>
  <si>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</si>
  <si>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</si>
  <si>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</si>
  <si>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</si>
  <si>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</si>
  <si>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</si>
  <si>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</si>
  <si>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</si>
  <si>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</si>
  <si>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</si>
  <si>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</si>
  <si>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</si>
  <si>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</si>
  <si>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</si>
  <si>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</si>
  <si>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</si>
  <si>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</si>
  <si>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</si>
  <si>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</si>
  <si>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</si>
  <si>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</si>
  <si>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</si>
  <si>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</si>
  <si>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</si>
  <si>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</si>
  <si>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</si>
  <si>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</si>
  <si>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</si>
  <si>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</si>
  <si>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</si>
  <si>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</si>
  <si>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</si>
  <si>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</si>
  <si>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</si>
  <si>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</si>
  <si>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</si>
  <si>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</si>
  <si>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</si>
  <si>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</si>
  <si>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</si>
  <si>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</si>
  <si>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</si>
  <si>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</si>
  <si>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</si>
  <si>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</si>
  <si>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</si>
  <si>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</si>
  <si>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</si>
  <si>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</si>
  <si>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</si>
  <si>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</si>
  <si>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</si>
  <si>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</si>
  <si>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</si>
  <si>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</si>
  <si>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</si>
  <si>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</si>
  <si>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</si>
  <si>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</si>
  <si>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</si>
  <si>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</si>
  <si>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</si>
  <si>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</si>
  <si>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</si>
  <si>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</si>
  <si>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</si>
  <si>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</si>
  <si>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</si>
  <si>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</si>
  <si>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</si>
  <si>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</si>
  <si>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</si>
  <si>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</si>
  <si>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</si>
  <si>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</si>
  <si>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</si>
  <si>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</si>
  <si>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</si>
  <si>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</si>
  <si>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</si>
  <si>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</si>
  <si>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</si>
  <si>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</si>
  <si>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</si>
  <si>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</si>
  <si>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</si>
  <si>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</si>
  <si>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</si>
  <si>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</si>
  <si>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</si>
  <si>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</si>
  <si>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</si>
  <si>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</si>
  <si>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</si>
  <si>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</si>
  <si>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</si>
  <si>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</si>
  <si>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</si>
  <si>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</si>
  <si>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</si>
  <si>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</si>
  <si>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</si>
  <si>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</si>
  <si>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</si>
  <si>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</si>
  <si>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</si>
  <si>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</si>
  <si>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</si>
  <si>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</si>
  <si>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</si>
  <si>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</si>
  <si>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</si>
  <si>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</si>
  <si>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ТП-308</t>
  </si>
  <si>
    <t>16</t>
  </si>
  <si>
    <t>ТП-303</t>
  </si>
  <si>
    <t>ТП-337</t>
  </si>
  <si>
    <t>ТП-84</t>
  </si>
  <si>
    <t>ТП-334</t>
  </si>
  <si>
    <t>не наша</t>
  </si>
  <si>
    <t>10</t>
  </si>
  <si>
    <t>ТП-1006</t>
  </si>
  <si>
    <t>ТП-1005</t>
  </si>
  <si>
    <t>ТП-338</t>
  </si>
  <si>
    <t>ТП-290</t>
  </si>
  <si>
    <t>22</t>
  </si>
  <si>
    <t>21,4</t>
  </si>
  <si>
    <t>5</t>
  </si>
  <si>
    <t>3</t>
  </si>
  <si>
    <t>207</t>
  </si>
  <si>
    <t>ТП-241А</t>
  </si>
  <si>
    <t>2х14240,00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</si>
  <si>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10.02.23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</si>
  <si>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10.02.23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</si>
</sst>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6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71" t="s">
        <v>318</v>
      </c>
      <c r="B1" s="72"/>
      <c r="C1" s="72"/>
      <c r="D1" s="72"/>
      <c r="E1" s="72"/>
      <c r="F1" s="72"/>
      <c r="G1" s="73"/>
    </row>
    <row r="2" spans="1:7" ht="12.75">
      <c r="A2" s="74"/>
      <c r="B2" s="75"/>
      <c r="C2" s="75"/>
      <c r="D2" s="75"/>
      <c r="E2" s="75"/>
      <c r="F2" s="75"/>
      <c r="G2" s="76"/>
    </row>
    <row r="3" spans="1:7" ht="9" customHeight="1">
      <c r="A3" s="77"/>
      <c r="B3" s="78"/>
      <c r="C3" s="78"/>
      <c r="D3" s="78"/>
      <c r="E3" s="78"/>
      <c r="F3" s="78"/>
      <c r="G3" s="79"/>
    </row>
    <row r="4" spans="1:7" ht="12.75" customHeight="1">
      <c r="A4" s="80" t="s">
        <v>0</v>
      </c>
      <c r="B4" s="80" t="s">
        <v>232</v>
      </c>
      <c r="C4" s="80" t="s">
        <v>231</v>
      </c>
      <c r="D4" s="80" t="s">
        <v>251</v>
      </c>
      <c r="E4" s="80" t="s">
        <v>254</v>
      </c>
      <c r="F4" s="80" t="s">
        <v>252</v>
      </c>
      <c r="G4" s="80" t="s">
        <v>253</v>
      </c>
    </row>
    <row r="5" spans="1:7" ht="50.25" customHeight="1">
      <c r="A5" s="81"/>
      <c r="B5" s="81"/>
      <c r="C5" s="82"/>
      <c r="D5" s="81"/>
      <c r="E5" s="81"/>
      <c r="F5" s="81"/>
      <c r="G5" s="82"/>
    </row>
    <row r="6" spans="1:7" ht="12.75">
      <c r="A6" s="48">
        <v>1</v>
      </c>
      <c r="B6" s="49" t="s">
        <v>2</v>
      </c>
      <c r="C6" s="41" t="s">
        <v>248</v>
      </c>
      <c r="D6" s="39">
        <v>560.7</v>
      </c>
      <c r="E6" s="39">
        <v>602</v>
      </c>
      <c r="F6" s="39">
        <v>71</v>
      </c>
      <c r="G6" s="39">
        <f>D6-E6-F6</f>
        <v>-112.29999999999995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49" t="s">
        <v>3</v>
      </c>
      <c r="C8" s="41" t="s">
        <v>248</v>
      </c>
      <c r="D8" s="39">
        <v>356</v>
      </c>
      <c r="E8" s="39">
        <v>548</v>
      </c>
      <c r="F8" s="39">
        <v>106.95</v>
      </c>
      <c r="G8" s="39">
        <f aca="true" t="shared" si="1" ref="G8:G86">D8-E8-F8</f>
        <v>-298.95</v>
      </c>
    </row>
    <row r="9" spans="1:7" ht="12.75">
      <c r="A9" s="1">
        <f t="shared" si="0"/>
        <v>4</v>
      </c>
      <c r="B9" s="49" t="s">
        <v>4</v>
      </c>
      <c r="C9" s="41" t="s">
        <v>248</v>
      </c>
      <c r="D9" s="39">
        <v>284.8</v>
      </c>
      <c r="E9" s="39">
        <v>690</v>
      </c>
      <c r="F9" s="39">
        <v>2</v>
      </c>
      <c r="G9" s="39">
        <f t="shared" si="1"/>
        <v>-407.2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205</v>
      </c>
      <c r="F10" s="19">
        <v>0</v>
      </c>
      <c r="G10" s="19">
        <f t="shared" si="1"/>
        <v>151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239</v>
      </c>
      <c r="F11" s="19">
        <v>0</v>
      </c>
      <c r="G11" s="19">
        <f t="shared" si="1"/>
        <v>117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65</v>
      </c>
      <c r="F13" s="19">
        <v>0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313.5</v>
      </c>
      <c r="F14" s="60">
        <v>33</v>
      </c>
      <c r="G14" s="19">
        <f t="shared" si="1"/>
        <v>9.5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9" t="s">
        <v>9</v>
      </c>
      <c r="C16" s="41" t="s">
        <v>248</v>
      </c>
      <c r="D16" s="39">
        <v>356</v>
      </c>
      <c r="E16" s="63">
        <v>427</v>
      </c>
      <c r="F16" s="63">
        <v>65.5</v>
      </c>
      <c r="G16" s="63">
        <f t="shared" si="1"/>
        <v>-136.5</v>
      </c>
    </row>
    <row r="17" spans="1:7" ht="12.75">
      <c r="A17" s="1">
        <f t="shared" si="0"/>
        <v>12</v>
      </c>
      <c r="B17" s="49" t="s">
        <v>10</v>
      </c>
      <c r="C17" s="41" t="s">
        <v>248</v>
      </c>
      <c r="D17" s="39">
        <v>356</v>
      </c>
      <c r="E17" s="39">
        <v>386</v>
      </c>
      <c r="F17" s="39">
        <v>30</v>
      </c>
      <c r="G17" s="39">
        <f t="shared" si="1"/>
        <v>-60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20</v>
      </c>
      <c r="F18" s="19"/>
      <c r="G18" s="19">
        <f t="shared" si="1"/>
        <v>264.8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169</v>
      </c>
      <c r="F19" s="19">
        <v>33</v>
      </c>
      <c r="G19" s="19">
        <f t="shared" si="1"/>
        <v>82.80000000000001</v>
      </c>
    </row>
    <row r="20" spans="1:7" ht="12.75">
      <c r="A20" s="1">
        <f t="shared" si="0"/>
        <v>15</v>
      </c>
      <c r="B20" s="49" t="s">
        <v>296</v>
      </c>
      <c r="C20" s="41" t="s">
        <v>248</v>
      </c>
      <c r="D20" s="39">
        <v>356</v>
      </c>
      <c r="E20" s="63">
        <v>442</v>
      </c>
      <c r="F20" s="63">
        <v>0</v>
      </c>
      <c r="G20" s="63">
        <f>D20-E20-F20</f>
        <v>-86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49" t="s">
        <v>270</v>
      </c>
      <c r="C23" s="41" t="s">
        <v>248</v>
      </c>
      <c r="D23" s="39">
        <v>142.4</v>
      </c>
      <c r="E23" s="39">
        <v>207</v>
      </c>
      <c r="F23" s="39">
        <v>0</v>
      </c>
      <c r="G23" s="3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49" t="s">
        <v>239</v>
      </c>
      <c r="C30" s="41" t="s">
        <v>248</v>
      </c>
      <c r="D30" s="39">
        <v>284.8</v>
      </c>
      <c r="E30" s="39">
        <v>380</v>
      </c>
      <c r="F30" s="39"/>
      <c r="G30" s="39">
        <f>D30-E30-F30</f>
        <v>-95.19999999999999</v>
      </c>
    </row>
    <row r="31" spans="1:7" ht="12.75">
      <c r="A31" s="1">
        <f t="shared" si="0"/>
        <v>26</v>
      </c>
      <c r="B31" s="49" t="s">
        <v>19</v>
      </c>
      <c r="C31" s="41" t="s">
        <v>248</v>
      </c>
      <c r="D31" s="39">
        <v>356</v>
      </c>
      <c r="E31" s="39">
        <v>434.6</v>
      </c>
      <c r="F31" s="39">
        <v>15</v>
      </c>
      <c r="G31" s="3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215</v>
      </c>
      <c r="F32" s="19"/>
      <c r="G32" s="19">
        <f t="shared" si="1"/>
        <v>141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49" t="s">
        <v>22</v>
      </c>
      <c r="C34" s="41" t="s">
        <v>248</v>
      </c>
      <c r="D34" s="39">
        <v>356</v>
      </c>
      <c r="E34" s="39">
        <v>465</v>
      </c>
      <c r="F34" s="39"/>
      <c r="G34" s="39">
        <f t="shared" si="1"/>
        <v>-109</v>
      </c>
    </row>
    <row r="35" spans="1:7" ht="12.75">
      <c r="A35" s="1">
        <f t="shared" si="0"/>
        <v>30</v>
      </c>
      <c r="B35" s="49" t="s">
        <v>23</v>
      </c>
      <c r="C35" s="41" t="s">
        <v>248</v>
      </c>
      <c r="D35" s="39">
        <v>356</v>
      </c>
      <c r="E35" s="39">
        <v>515</v>
      </c>
      <c r="F35" s="39"/>
      <c r="G35" s="39">
        <f t="shared" si="1"/>
        <v>-159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60">
        <v>40</v>
      </c>
      <c r="G36" s="19">
        <f t="shared" si="1"/>
        <v>297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215</v>
      </c>
      <c r="F37" s="19">
        <v>0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115</v>
      </c>
      <c r="F38" s="19"/>
      <c r="G38" s="19">
        <f t="shared" si="1"/>
        <v>27.400000000000006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207</v>
      </c>
      <c r="F39" s="19">
        <v>0</v>
      </c>
      <c r="G39" s="19">
        <f t="shared" si="1"/>
        <v>77.80000000000001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60">
        <v>237</v>
      </c>
      <c r="F40" s="60">
        <v>59</v>
      </c>
      <c r="G40" s="60">
        <f t="shared" si="1"/>
        <v>60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49" t="s">
        <v>302</v>
      </c>
      <c r="C42" s="41" t="s">
        <v>248</v>
      </c>
      <c r="D42" s="39">
        <v>284.8</v>
      </c>
      <c r="E42" s="39">
        <v>262</v>
      </c>
      <c r="F42" s="39">
        <v>30</v>
      </c>
      <c r="G42" s="39">
        <f>D42-E42-F42</f>
        <v>-7.199999999999989</v>
      </c>
    </row>
    <row r="43" spans="1:7" ht="12.75">
      <c r="A43" s="1">
        <f t="shared" si="0"/>
        <v>38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39</v>
      </c>
      <c r="B44" s="49" t="s">
        <v>290</v>
      </c>
      <c r="C44" s="41" t="s">
        <v>248</v>
      </c>
      <c r="D44" s="39">
        <v>560.7</v>
      </c>
      <c r="E44" s="39">
        <v>150</v>
      </c>
      <c r="F44" s="39">
        <v>500</v>
      </c>
      <c r="G44" s="39">
        <f>D44-E44-F44</f>
        <v>-89.29999999999995</v>
      </c>
    </row>
    <row r="45" spans="1:7" ht="12.75">
      <c r="A45" s="1">
        <f t="shared" si="0"/>
        <v>40</v>
      </c>
      <c r="B45" s="3" t="s">
        <v>27</v>
      </c>
      <c r="C45" s="25" t="s">
        <v>248</v>
      </c>
      <c r="D45" s="38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41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42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43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44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45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46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47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48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49</v>
      </c>
      <c r="B54" s="3" t="s">
        <v>280</v>
      </c>
      <c r="C54" s="25" t="s">
        <v>248</v>
      </c>
      <c r="D54" s="19">
        <v>284.8</v>
      </c>
      <c r="E54" s="19">
        <v>255</v>
      </c>
      <c r="F54" s="19">
        <v>0</v>
      </c>
      <c r="G54" s="19">
        <f t="shared" si="1"/>
        <v>29.80000000000001</v>
      </c>
    </row>
    <row r="55" spans="1:7" ht="12.75">
      <c r="A55" s="1">
        <f t="shared" si="0"/>
        <v>50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51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52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53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54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55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56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57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58</v>
      </c>
      <c r="B63" s="3" t="s">
        <v>44</v>
      </c>
      <c r="C63" s="25" t="s">
        <v>248</v>
      </c>
      <c r="D63" s="19">
        <v>284.8</v>
      </c>
      <c r="E63" s="19">
        <v>170</v>
      </c>
      <c r="F63" s="19">
        <v>20</v>
      </c>
      <c r="G63" s="19">
        <f t="shared" si="1"/>
        <v>94.80000000000001</v>
      </c>
    </row>
    <row r="64" spans="1:7" ht="12.75">
      <c r="A64" s="1">
        <f t="shared" si="0"/>
        <v>59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60</v>
      </c>
      <c r="B65" s="49" t="s">
        <v>46</v>
      </c>
      <c r="C65" s="41" t="s">
        <v>248</v>
      </c>
      <c r="D65" s="38">
        <v>712</v>
      </c>
      <c r="E65" s="39">
        <v>750</v>
      </c>
      <c r="F65" s="39">
        <v>25</v>
      </c>
      <c r="G65" s="39">
        <f t="shared" si="1"/>
        <v>-63</v>
      </c>
    </row>
    <row r="66" spans="1:7" ht="12.75">
      <c r="A66" s="1">
        <f t="shared" si="0"/>
        <v>61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62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63</v>
      </c>
      <c r="B68" s="3" t="s">
        <v>49</v>
      </c>
      <c r="C68" s="25" t="s">
        <v>248</v>
      </c>
      <c r="D68" s="19">
        <v>356</v>
      </c>
      <c r="E68" s="19">
        <v>206</v>
      </c>
      <c r="F68" s="19">
        <v>90</v>
      </c>
      <c r="G68" s="19">
        <f t="shared" si="1"/>
        <v>60</v>
      </c>
    </row>
    <row r="69" spans="1:7" ht="12.75">
      <c r="A69" s="1">
        <f t="shared" si="0"/>
        <v>64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65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66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aca="true" t="shared" si="2" ref="A72:A135">A71+1</f>
        <v>67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t="shared" si="2"/>
        <v>68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69</v>
      </c>
      <c r="B74" s="3" t="s">
        <v>55</v>
      </c>
      <c r="C74" s="25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70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71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72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73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74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75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76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77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78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79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80</v>
      </c>
      <c r="B85" s="3" t="s">
        <v>65</v>
      </c>
      <c r="C85" s="25" t="s">
        <v>248</v>
      </c>
      <c r="D85" s="19">
        <v>356</v>
      </c>
      <c r="E85" s="19">
        <v>186</v>
      </c>
      <c r="F85" s="19">
        <v>7</v>
      </c>
      <c r="G85" s="19">
        <f t="shared" si="1"/>
        <v>163</v>
      </c>
    </row>
    <row r="86" spans="1:7" ht="12.75">
      <c r="A86" s="1">
        <f t="shared" si="2"/>
        <v>81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82</v>
      </c>
      <c r="B87" s="3" t="s">
        <v>67</v>
      </c>
      <c r="C87" s="25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83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84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85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86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87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88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89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90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91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92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93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94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95</v>
      </c>
      <c r="B100" s="3" t="s">
        <v>80</v>
      </c>
      <c r="C100" s="25" t="s">
        <v>248</v>
      </c>
      <c r="D100" s="17">
        <v>569.6</v>
      </c>
      <c r="E100" s="19">
        <v>298.5</v>
      </c>
      <c r="F100" s="19"/>
      <c r="G100" s="19">
        <f t="shared" si="3"/>
        <v>271.1</v>
      </c>
    </row>
    <row r="101" spans="1:7" s="14" customFormat="1" ht="12.75">
      <c r="A101" s="1">
        <f t="shared" si="2"/>
        <v>96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97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98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99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100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101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102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103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104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105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106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107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108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60</v>
      </c>
      <c r="G113" s="19">
        <f t="shared" si="3"/>
        <v>189</v>
      </c>
    </row>
    <row r="114" spans="1:7" ht="12.75">
      <c r="A114" s="1">
        <f t="shared" si="2"/>
        <v>109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110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111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112</v>
      </c>
      <c r="B117" s="5" t="s">
        <v>97</v>
      </c>
      <c r="C117" s="25" t="s">
        <v>248</v>
      </c>
      <c r="D117" s="17">
        <v>712</v>
      </c>
      <c r="E117" s="17">
        <v>513</v>
      </c>
      <c r="F117" s="17">
        <v>0</v>
      </c>
      <c r="G117" s="19">
        <f t="shared" si="3"/>
        <v>199</v>
      </c>
    </row>
    <row r="118" spans="1:7" ht="12.75">
      <c r="A118" s="1">
        <f t="shared" si="2"/>
        <v>113</v>
      </c>
      <c r="B118" s="5" t="s">
        <v>98</v>
      </c>
      <c r="C118" s="25" t="s">
        <v>248</v>
      </c>
      <c r="D118" s="17">
        <v>712</v>
      </c>
      <c r="E118" s="17">
        <v>502</v>
      </c>
      <c r="F118" s="17">
        <v>0</v>
      </c>
      <c r="G118" s="19">
        <f t="shared" si="3"/>
        <v>210</v>
      </c>
    </row>
    <row r="119" spans="1:7" ht="12.75">
      <c r="A119" s="1">
        <f t="shared" si="2"/>
        <v>114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115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116</v>
      </c>
      <c r="B121" s="40" t="s">
        <v>101</v>
      </c>
      <c r="C121" s="41" t="s">
        <v>248</v>
      </c>
      <c r="D121" s="38">
        <v>712</v>
      </c>
      <c r="E121" s="38">
        <v>688</v>
      </c>
      <c r="F121" s="38">
        <v>0</v>
      </c>
      <c r="G121" s="39">
        <f t="shared" si="3"/>
        <v>24</v>
      </c>
    </row>
    <row r="122" spans="1:7" ht="12.75">
      <c r="A122" s="1">
        <f t="shared" si="2"/>
        <v>117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118</v>
      </c>
      <c r="B123" s="5" t="s">
        <v>103</v>
      </c>
      <c r="C123" s="25" t="s">
        <v>248</v>
      </c>
      <c r="D123" s="17">
        <v>712</v>
      </c>
      <c r="E123" s="17">
        <v>285</v>
      </c>
      <c r="F123" s="17">
        <v>0</v>
      </c>
      <c r="G123" s="19">
        <f t="shared" si="3"/>
        <v>427</v>
      </c>
    </row>
    <row r="124" spans="1:7" ht="12.75">
      <c r="A124" s="1">
        <f t="shared" si="2"/>
        <v>119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120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121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122</v>
      </c>
      <c r="B127" s="40" t="s">
        <v>106</v>
      </c>
      <c r="C127" s="41" t="s">
        <v>248</v>
      </c>
      <c r="D127" s="38">
        <f>2*320*0.7*0.95</f>
        <v>425.59999999999997</v>
      </c>
      <c r="E127" s="38">
        <v>426.5</v>
      </c>
      <c r="F127" s="38">
        <v>140</v>
      </c>
      <c r="G127" s="39">
        <f t="shared" si="3"/>
        <v>-140.90000000000003</v>
      </c>
    </row>
    <row r="128" spans="1:7" ht="12.75">
      <c r="A128" s="1">
        <f t="shared" si="2"/>
        <v>123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124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125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126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127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128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129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130</v>
      </c>
      <c r="B135" s="5" t="s">
        <v>114</v>
      </c>
      <c r="C135" s="25" t="s">
        <v>248</v>
      </c>
      <c r="D135" s="38">
        <f>2*630*0.95*0.7</f>
        <v>837.9</v>
      </c>
      <c r="E135" s="17">
        <v>528.5</v>
      </c>
      <c r="F135" s="17">
        <v>0</v>
      </c>
      <c r="G135" s="19">
        <f t="shared" si="3"/>
        <v>309.4</v>
      </c>
    </row>
    <row r="136" spans="1:7" ht="12.75">
      <c r="A136" s="1">
        <f aca="true" t="shared" si="4" ref="A136:A174">A135+1</f>
        <v>131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t="shared" si="4"/>
        <v>132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133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134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135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136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137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138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139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140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141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142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143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144</v>
      </c>
      <c r="B149" s="5" t="s">
        <v>128</v>
      </c>
      <c r="C149" s="25" t="s">
        <v>248</v>
      </c>
      <c r="D149" s="17">
        <v>356</v>
      </c>
      <c r="E149" s="17">
        <v>192</v>
      </c>
      <c r="F149" s="17">
        <v>0</v>
      </c>
      <c r="G149" s="19">
        <f t="shared" si="3"/>
        <v>164</v>
      </c>
    </row>
    <row r="150" spans="1:7" ht="12.75">
      <c r="A150" s="1">
        <f t="shared" si="4"/>
        <v>145</v>
      </c>
      <c r="B150" s="5" t="s">
        <v>129</v>
      </c>
      <c r="C150" s="25" t="s">
        <v>248</v>
      </c>
      <c r="D150" s="17">
        <v>712</v>
      </c>
      <c r="E150" s="17">
        <v>397</v>
      </c>
      <c r="F150" s="17">
        <v>71</v>
      </c>
      <c r="G150" s="19">
        <f t="shared" si="3"/>
        <v>244</v>
      </c>
    </row>
    <row r="151" spans="1:7" ht="12.75">
      <c r="A151" s="1">
        <f t="shared" si="4"/>
        <v>146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2">D151-E151-F151</f>
        <v>171.10000000000002</v>
      </c>
    </row>
    <row r="152" spans="1:7" ht="12.75">
      <c r="A152" s="1">
        <f t="shared" si="4"/>
        <v>147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148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149</v>
      </c>
      <c r="B154" s="5" t="s">
        <v>133</v>
      </c>
      <c r="C154" s="25" t="s">
        <v>248</v>
      </c>
      <c r="D154" s="38">
        <f>2*630*0.95*0.7</f>
        <v>837.9</v>
      </c>
      <c r="E154" s="38">
        <v>1128</v>
      </c>
      <c r="F154" s="64">
        <v>7</v>
      </c>
      <c r="G154" s="39">
        <f t="shared" si="5"/>
        <v>-297.1</v>
      </c>
    </row>
    <row r="155" spans="1:7" ht="12.75">
      <c r="A155" s="1">
        <f t="shared" si="4"/>
        <v>150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151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152</v>
      </c>
      <c r="B157" s="5" t="s">
        <v>229</v>
      </c>
      <c r="C157" s="25" t="s">
        <v>248</v>
      </c>
      <c r="D157" s="39">
        <v>356</v>
      </c>
      <c r="E157" s="64">
        <v>626</v>
      </c>
      <c r="F157" s="64">
        <v>52</v>
      </c>
      <c r="G157" s="63">
        <f t="shared" si="5"/>
        <v>-322</v>
      </c>
    </row>
    <row r="158" spans="1:7" ht="12.75">
      <c r="A158" s="1">
        <f t="shared" si="4"/>
        <v>153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154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155</v>
      </c>
      <c r="B160" s="5" t="s">
        <v>273</v>
      </c>
      <c r="C160" s="25" t="s">
        <v>248</v>
      </c>
      <c r="D160" s="17">
        <v>712</v>
      </c>
      <c r="E160" s="17">
        <v>275</v>
      </c>
      <c r="F160" s="17">
        <v>20</v>
      </c>
      <c r="G160" s="19">
        <f>D160-E160</f>
        <v>437</v>
      </c>
    </row>
    <row r="161" spans="1:7" ht="12.75">
      <c r="A161" s="1">
        <f t="shared" si="4"/>
        <v>156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157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158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159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160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161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162</v>
      </c>
      <c r="B167" s="5" t="s">
        <v>140</v>
      </c>
      <c r="C167" s="25" t="s">
        <v>248</v>
      </c>
      <c r="D167" s="17">
        <v>712</v>
      </c>
      <c r="E167" s="17">
        <v>360</v>
      </c>
      <c r="F167" s="17">
        <v>55</v>
      </c>
      <c r="G167" s="19">
        <f t="shared" si="5"/>
        <v>297</v>
      </c>
    </row>
    <row r="168" spans="1:7" ht="12.75">
      <c r="A168" s="1">
        <f t="shared" si="4"/>
        <v>163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164</v>
      </c>
      <c r="B169" s="5" t="s">
        <v>142</v>
      </c>
      <c r="C169" s="25" t="s">
        <v>248</v>
      </c>
      <c r="D169" s="17">
        <v>284.8</v>
      </c>
      <c r="E169" s="17">
        <v>201.5</v>
      </c>
      <c r="F169" s="17">
        <v>0</v>
      </c>
      <c r="G169" s="19">
        <f t="shared" si="5"/>
        <v>83.30000000000001</v>
      </c>
    </row>
    <row r="170" spans="1:7" ht="12.75">
      <c r="A170" s="1">
        <f t="shared" si="4"/>
        <v>165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166</v>
      </c>
      <c r="B171" s="40" t="s">
        <v>144</v>
      </c>
      <c r="C171" s="41" t="s">
        <v>248</v>
      </c>
      <c r="D171" s="38">
        <f>2*630*0.95*0.7</f>
        <v>837.9</v>
      </c>
      <c r="E171" s="38">
        <v>930</v>
      </c>
      <c r="F171" s="38"/>
      <c r="G171" s="39">
        <f t="shared" si="5"/>
        <v>-92.10000000000002</v>
      </c>
    </row>
    <row r="172" spans="1:7" ht="12.75">
      <c r="A172" s="1">
        <f t="shared" si="4"/>
        <v>167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168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169</v>
      </c>
      <c r="B174" s="5" t="s">
        <v>242</v>
      </c>
      <c r="C174" s="25" t="s">
        <v>248</v>
      </c>
      <c r="D174" s="59">
        <v>890</v>
      </c>
      <c r="E174" s="59">
        <v>419</v>
      </c>
      <c r="F174" s="59"/>
      <c r="G174" s="60">
        <f t="shared" si="5"/>
        <v>471</v>
      </c>
    </row>
    <row r="175" spans="1:7" ht="12.75">
      <c r="A175" s="1">
        <f aca="true" t="shared" si="6" ref="A175:A215">A174+1</f>
        <v>170</v>
      </c>
      <c r="B175" s="40" t="s">
        <v>315</v>
      </c>
      <c r="C175" s="25" t="s">
        <v>248</v>
      </c>
      <c r="D175" s="59">
        <f>2*630*0.95*0.7</f>
        <v>837.9</v>
      </c>
      <c r="E175" s="17">
        <v>0</v>
      </c>
      <c r="F175" s="17">
        <v>0</v>
      </c>
      <c r="G175" s="60">
        <f>D175-E175-F175</f>
        <v>837.9</v>
      </c>
    </row>
    <row r="176" spans="1:7" ht="12.75">
      <c r="A176" s="1">
        <f t="shared" si="6"/>
        <v>171</v>
      </c>
      <c r="B176" s="5" t="s">
        <v>146</v>
      </c>
      <c r="C176" s="25" t="s">
        <v>248</v>
      </c>
      <c r="D176" s="17">
        <v>712</v>
      </c>
      <c r="E176" s="17">
        <v>110</v>
      </c>
      <c r="F176" s="17">
        <f>7</f>
        <v>7</v>
      </c>
      <c r="G176" s="19">
        <f t="shared" si="5"/>
        <v>595</v>
      </c>
    </row>
    <row r="177" spans="1:7" ht="12.75">
      <c r="A177" s="1">
        <f t="shared" si="6"/>
        <v>172</v>
      </c>
      <c r="B177" s="5" t="s">
        <v>147</v>
      </c>
      <c r="C177" s="25" t="s">
        <v>248</v>
      </c>
      <c r="D177" s="19">
        <v>356</v>
      </c>
      <c r="E177" s="17">
        <v>170</v>
      </c>
      <c r="F177" s="17"/>
      <c r="G177" s="19">
        <f t="shared" si="5"/>
        <v>186</v>
      </c>
    </row>
    <row r="178" spans="1:7" ht="12.75">
      <c r="A178" s="1">
        <f t="shared" si="6"/>
        <v>173</v>
      </c>
      <c r="B178" s="5" t="s">
        <v>148</v>
      </c>
      <c r="C178" s="25" t="s">
        <v>248</v>
      </c>
      <c r="D178" s="17">
        <v>712</v>
      </c>
      <c r="E178" s="17">
        <v>105</v>
      </c>
      <c r="F178" s="17"/>
      <c r="G178" s="19">
        <f t="shared" si="5"/>
        <v>607</v>
      </c>
    </row>
    <row r="179" spans="1:7" ht="12.75">
      <c r="A179" s="1">
        <f t="shared" si="6"/>
        <v>174</v>
      </c>
      <c r="B179" s="40" t="s">
        <v>149</v>
      </c>
      <c r="C179" s="41" t="s">
        <v>248</v>
      </c>
      <c r="D179" s="38">
        <f aca="true" t="shared" si="7" ref="D179:D184">2*630*0.95*0.7</f>
        <v>837.9</v>
      </c>
      <c r="E179" s="38">
        <v>976</v>
      </c>
      <c r="F179" s="38">
        <v>7</v>
      </c>
      <c r="G179" s="39">
        <f t="shared" si="5"/>
        <v>-145.10000000000002</v>
      </c>
    </row>
    <row r="180" spans="1:7" ht="12.75">
      <c r="A180" s="1">
        <f t="shared" si="6"/>
        <v>175</v>
      </c>
      <c r="B180" s="5" t="s">
        <v>150</v>
      </c>
      <c r="C180" s="25" t="s">
        <v>248</v>
      </c>
      <c r="D180" s="38">
        <f t="shared" si="7"/>
        <v>837.9</v>
      </c>
      <c r="E180" s="17">
        <v>642</v>
      </c>
      <c r="F180" s="17"/>
      <c r="G180" s="19">
        <f t="shared" si="5"/>
        <v>195.89999999999998</v>
      </c>
    </row>
    <row r="181" spans="1:7" s="14" customFormat="1" ht="12.75">
      <c r="A181" s="1">
        <f t="shared" si="6"/>
        <v>176</v>
      </c>
      <c r="B181" s="5" t="s">
        <v>151</v>
      </c>
      <c r="C181" s="25" t="s">
        <v>248</v>
      </c>
      <c r="D181" s="38">
        <f t="shared" si="7"/>
        <v>837.9</v>
      </c>
      <c r="E181" s="17">
        <v>611</v>
      </c>
      <c r="F181" s="17"/>
      <c r="G181" s="19">
        <f t="shared" si="5"/>
        <v>226.89999999999998</v>
      </c>
    </row>
    <row r="182" spans="1:7" ht="12.75">
      <c r="A182" s="1">
        <f t="shared" si="6"/>
        <v>177</v>
      </c>
      <c r="B182" s="5" t="s">
        <v>152</v>
      </c>
      <c r="C182" s="25" t="s">
        <v>248</v>
      </c>
      <c r="D182" s="38">
        <f t="shared" si="7"/>
        <v>837.9</v>
      </c>
      <c r="E182" s="17">
        <v>537</v>
      </c>
      <c r="F182" s="17">
        <v>6</v>
      </c>
      <c r="G182" s="19">
        <f t="shared" si="5"/>
        <v>294.9</v>
      </c>
    </row>
    <row r="183" spans="1:7" ht="12.75">
      <c r="A183" s="1">
        <f t="shared" si="6"/>
        <v>178</v>
      </c>
      <c r="B183" s="5" t="s">
        <v>153</v>
      </c>
      <c r="C183" s="25" t="s">
        <v>248</v>
      </c>
      <c r="D183" s="38">
        <f t="shared" si="7"/>
        <v>837.9</v>
      </c>
      <c r="E183" s="17">
        <v>239</v>
      </c>
      <c r="F183" s="17"/>
      <c r="G183" s="19">
        <f t="shared" si="5"/>
        <v>598.9</v>
      </c>
    </row>
    <row r="184" spans="1:7" ht="12.75">
      <c r="A184" s="1">
        <f t="shared" si="6"/>
        <v>179</v>
      </c>
      <c r="B184" s="5" t="s">
        <v>154</v>
      </c>
      <c r="C184" s="25" t="s">
        <v>248</v>
      </c>
      <c r="D184" s="38">
        <f t="shared" si="7"/>
        <v>837.9</v>
      </c>
      <c r="E184" s="17">
        <v>746</v>
      </c>
      <c r="F184" s="59">
        <v>1</v>
      </c>
      <c r="G184" s="19">
        <f t="shared" si="5"/>
        <v>90.89999999999998</v>
      </c>
    </row>
    <row r="185" spans="1:7" ht="12.75">
      <c r="A185" s="1">
        <f t="shared" si="6"/>
        <v>180</v>
      </c>
      <c r="B185" s="5" t="s">
        <v>155</v>
      </c>
      <c r="C185" s="25" t="s">
        <v>248</v>
      </c>
      <c r="D185" s="17">
        <v>712</v>
      </c>
      <c r="E185" s="17">
        <v>497</v>
      </c>
      <c r="F185" s="17">
        <v>0</v>
      </c>
      <c r="G185" s="19">
        <f t="shared" si="5"/>
        <v>215</v>
      </c>
    </row>
    <row r="186" spans="1:7" ht="12.75">
      <c r="A186" s="1">
        <f t="shared" si="6"/>
        <v>181</v>
      </c>
      <c r="B186" s="5" t="s">
        <v>156</v>
      </c>
      <c r="C186" s="25" t="s">
        <v>248</v>
      </c>
      <c r="D186" s="17">
        <v>712</v>
      </c>
      <c r="E186" s="17">
        <v>238</v>
      </c>
      <c r="F186" s="17"/>
      <c r="G186" s="19">
        <f t="shared" si="5"/>
        <v>474</v>
      </c>
    </row>
    <row r="187" spans="1:7" ht="12.75">
      <c r="A187" s="1">
        <f t="shared" si="6"/>
        <v>182</v>
      </c>
      <c r="B187" s="5" t="s">
        <v>157</v>
      </c>
      <c r="C187" s="25" t="s">
        <v>248</v>
      </c>
      <c r="D187" s="17">
        <v>712</v>
      </c>
      <c r="E187" s="17">
        <v>452</v>
      </c>
      <c r="F187" s="17"/>
      <c r="G187" s="19">
        <f t="shared" si="5"/>
        <v>260</v>
      </c>
    </row>
    <row r="188" spans="1:7" ht="12.75">
      <c r="A188" s="1">
        <f t="shared" si="6"/>
        <v>183</v>
      </c>
      <c r="B188" s="5" t="s">
        <v>158</v>
      </c>
      <c r="C188" s="25" t="s">
        <v>248</v>
      </c>
      <c r="D188" s="17">
        <v>1121.4</v>
      </c>
      <c r="E188" s="17">
        <v>546</v>
      </c>
      <c r="F188" s="17">
        <v>0</v>
      </c>
      <c r="G188" s="19">
        <f t="shared" si="5"/>
        <v>575.4000000000001</v>
      </c>
    </row>
    <row r="189" spans="1:7" ht="12.75">
      <c r="A189" s="1">
        <f t="shared" si="6"/>
        <v>184</v>
      </c>
      <c r="B189" s="5" t="s">
        <v>159</v>
      </c>
      <c r="C189" s="25" t="s">
        <v>248</v>
      </c>
      <c r="D189" s="17">
        <v>1780</v>
      </c>
      <c r="E189" s="17">
        <v>693</v>
      </c>
      <c r="F189" s="17">
        <v>24</v>
      </c>
      <c r="G189" s="19">
        <f t="shared" si="5"/>
        <v>1063</v>
      </c>
    </row>
    <row r="190" spans="1:7" ht="12.75">
      <c r="A190" s="1">
        <f t="shared" si="6"/>
        <v>185</v>
      </c>
      <c r="B190" s="40" t="s">
        <v>160</v>
      </c>
      <c r="C190" s="41" t="s">
        <v>248</v>
      </c>
      <c r="D190" s="38">
        <f aca="true" t="shared" si="8" ref="D190:D195">2*630*0.95*0.7</f>
        <v>837.9</v>
      </c>
      <c r="E190" s="38">
        <v>830</v>
      </c>
      <c r="F190" s="38">
        <v>21.6</v>
      </c>
      <c r="G190" s="39">
        <f t="shared" si="5"/>
        <v>-13.700000000000024</v>
      </c>
    </row>
    <row r="191" spans="1:7" ht="12.75">
      <c r="A191" s="1">
        <f t="shared" si="6"/>
        <v>186</v>
      </c>
      <c r="B191" s="5" t="s">
        <v>161</v>
      </c>
      <c r="C191" s="25" t="s">
        <v>248</v>
      </c>
      <c r="D191" s="38">
        <f t="shared" si="8"/>
        <v>837.9</v>
      </c>
      <c r="E191" s="17">
        <v>739</v>
      </c>
      <c r="F191" s="17"/>
      <c r="G191" s="19">
        <f t="shared" si="5"/>
        <v>98.89999999999998</v>
      </c>
    </row>
    <row r="192" spans="1:7" ht="12.75">
      <c r="A192" s="1">
        <f t="shared" si="6"/>
        <v>187</v>
      </c>
      <c r="B192" s="40" t="s">
        <v>162</v>
      </c>
      <c r="C192" s="41" t="s">
        <v>248</v>
      </c>
      <c r="D192" s="38">
        <f t="shared" si="8"/>
        <v>837.9</v>
      </c>
      <c r="E192" s="38">
        <v>783</v>
      </c>
      <c r="F192" s="38">
        <v>80</v>
      </c>
      <c r="G192" s="39">
        <f t="shared" si="5"/>
        <v>-25.100000000000023</v>
      </c>
    </row>
    <row r="193" spans="1:7" ht="12.75">
      <c r="A193" s="1">
        <f t="shared" si="6"/>
        <v>188</v>
      </c>
      <c r="B193" s="5" t="s">
        <v>163</v>
      </c>
      <c r="C193" s="25" t="s">
        <v>248</v>
      </c>
      <c r="D193" s="38">
        <f t="shared" si="8"/>
        <v>837.9</v>
      </c>
      <c r="E193" s="17">
        <v>588</v>
      </c>
      <c r="F193" s="17">
        <v>0</v>
      </c>
      <c r="G193" s="19">
        <f t="shared" si="5"/>
        <v>249.89999999999998</v>
      </c>
    </row>
    <row r="194" spans="1:7" ht="12.75">
      <c r="A194" s="1">
        <f t="shared" si="6"/>
        <v>189</v>
      </c>
      <c r="B194" s="5" t="s">
        <v>164</v>
      </c>
      <c r="C194" s="25" t="s">
        <v>248</v>
      </c>
      <c r="D194" s="38">
        <f t="shared" si="8"/>
        <v>837.9</v>
      </c>
      <c r="E194" s="17">
        <v>799</v>
      </c>
      <c r="F194" s="17">
        <v>7</v>
      </c>
      <c r="G194" s="19">
        <f t="shared" si="5"/>
        <v>31.899999999999977</v>
      </c>
    </row>
    <row r="195" spans="1:7" ht="12.75">
      <c r="A195" s="1">
        <f t="shared" si="6"/>
        <v>190</v>
      </c>
      <c r="B195" s="5" t="s">
        <v>165</v>
      </c>
      <c r="C195" s="25" t="s">
        <v>248</v>
      </c>
      <c r="D195" s="38">
        <f t="shared" si="8"/>
        <v>837.9</v>
      </c>
      <c r="E195" s="17">
        <v>863</v>
      </c>
      <c r="F195" s="17">
        <v>20</v>
      </c>
      <c r="G195" s="19">
        <f t="shared" si="5"/>
        <v>-45.10000000000002</v>
      </c>
    </row>
    <row r="196" spans="1:7" ht="12.75">
      <c r="A196" s="1">
        <f t="shared" si="6"/>
        <v>191</v>
      </c>
      <c r="B196" s="5" t="s">
        <v>291</v>
      </c>
      <c r="C196" s="25" t="s">
        <v>248</v>
      </c>
      <c r="D196" s="17">
        <v>916.7</v>
      </c>
      <c r="E196" s="17">
        <v>118.91</v>
      </c>
      <c r="F196" s="17">
        <v>0</v>
      </c>
      <c r="G196" s="19">
        <f>D196-E196-F196</f>
        <v>797.7900000000001</v>
      </c>
    </row>
    <row r="197" spans="1:7" ht="12.75">
      <c r="A197" s="1">
        <f t="shared" si="6"/>
        <v>192</v>
      </c>
      <c r="B197" s="40" t="s">
        <v>166</v>
      </c>
      <c r="C197" s="41" t="s">
        <v>248</v>
      </c>
      <c r="D197" s="38">
        <f aca="true" t="shared" si="9" ref="D197:D204">2*630*0.95*0.7</f>
        <v>837.9</v>
      </c>
      <c r="E197" s="38">
        <v>858</v>
      </c>
      <c r="F197" s="38">
        <v>0</v>
      </c>
      <c r="G197" s="39">
        <f t="shared" si="5"/>
        <v>-20.100000000000023</v>
      </c>
    </row>
    <row r="198" spans="1:7" ht="12.75">
      <c r="A198" s="1">
        <f t="shared" si="6"/>
        <v>193</v>
      </c>
      <c r="B198" s="5" t="s">
        <v>167</v>
      </c>
      <c r="C198" s="25" t="s">
        <v>248</v>
      </c>
      <c r="D198" s="38">
        <f t="shared" si="9"/>
        <v>837.9</v>
      </c>
      <c r="E198" s="17">
        <v>572</v>
      </c>
      <c r="F198" s="17"/>
      <c r="G198" s="19">
        <f t="shared" si="5"/>
        <v>265.9</v>
      </c>
    </row>
    <row r="199" spans="1:7" ht="12.75">
      <c r="A199" s="1">
        <f t="shared" si="6"/>
        <v>194</v>
      </c>
      <c r="B199" s="5" t="s">
        <v>168</v>
      </c>
      <c r="C199" s="25" t="s">
        <v>248</v>
      </c>
      <c r="D199" s="38">
        <f t="shared" si="9"/>
        <v>837.9</v>
      </c>
      <c r="E199" s="17">
        <v>415</v>
      </c>
      <c r="F199" s="17">
        <v>0</v>
      </c>
      <c r="G199" s="19">
        <f t="shared" si="5"/>
        <v>422.9</v>
      </c>
    </row>
    <row r="200" spans="1:7" ht="12.75">
      <c r="A200" s="1">
        <f t="shared" si="6"/>
        <v>195</v>
      </c>
      <c r="B200" s="5" t="s">
        <v>169</v>
      </c>
      <c r="C200" s="25" t="s">
        <v>248</v>
      </c>
      <c r="D200" s="38">
        <f t="shared" si="9"/>
        <v>837.9</v>
      </c>
      <c r="E200" s="17">
        <v>235</v>
      </c>
      <c r="F200" s="17">
        <v>10</v>
      </c>
      <c r="G200" s="19">
        <f t="shared" si="5"/>
        <v>592.9</v>
      </c>
    </row>
    <row r="201" spans="1:7" ht="12.75">
      <c r="A201" s="1">
        <f t="shared" si="6"/>
        <v>196</v>
      </c>
      <c r="B201" s="5" t="s">
        <v>170</v>
      </c>
      <c r="C201" s="25" t="s">
        <v>248</v>
      </c>
      <c r="D201" s="38">
        <f t="shared" si="9"/>
        <v>837.9</v>
      </c>
      <c r="E201" s="17">
        <v>534</v>
      </c>
      <c r="F201" s="17"/>
      <c r="G201" s="19">
        <f t="shared" si="5"/>
        <v>303.9</v>
      </c>
    </row>
    <row r="202" spans="1:7" ht="12.75">
      <c r="A202" s="1">
        <f t="shared" si="6"/>
        <v>197</v>
      </c>
      <c r="B202" s="40" t="s">
        <v>171</v>
      </c>
      <c r="C202" s="41" t="s">
        <v>248</v>
      </c>
      <c r="D202" s="38">
        <f t="shared" si="9"/>
        <v>837.9</v>
      </c>
      <c r="E202" s="38">
        <v>930</v>
      </c>
      <c r="F202" s="38">
        <v>23</v>
      </c>
      <c r="G202" s="39">
        <f t="shared" si="5"/>
        <v>-115.10000000000002</v>
      </c>
    </row>
    <row r="203" spans="1:7" ht="12.75">
      <c r="A203" s="1">
        <f t="shared" si="6"/>
        <v>198</v>
      </c>
      <c r="B203" s="5" t="s">
        <v>172</v>
      </c>
      <c r="C203" s="25" t="s">
        <v>248</v>
      </c>
      <c r="D203" s="38">
        <f t="shared" si="9"/>
        <v>837.9</v>
      </c>
      <c r="E203" s="17">
        <v>706</v>
      </c>
      <c r="F203" s="17">
        <v>0</v>
      </c>
      <c r="G203" s="19">
        <f t="shared" si="5"/>
        <v>131.89999999999998</v>
      </c>
    </row>
    <row r="204" spans="1:7" ht="12.75">
      <c r="A204" s="1">
        <f t="shared" si="6"/>
        <v>199</v>
      </c>
      <c r="B204" s="5" t="s">
        <v>173</v>
      </c>
      <c r="C204" s="25" t="s">
        <v>248</v>
      </c>
      <c r="D204" s="38">
        <f t="shared" si="9"/>
        <v>837.9</v>
      </c>
      <c r="E204" s="17">
        <v>691</v>
      </c>
      <c r="F204" s="17">
        <v>7</v>
      </c>
      <c r="G204" s="19">
        <f t="shared" si="5"/>
        <v>139.89999999999998</v>
      </c>
    </row>
    <row r="205" spans="1:7" ht="12.75">
      <c r="A205" s="1">
        <f t="shared" si="6"/>
        <v>200</v>
      </c>
      <c r="B205" s="40" t="s">
        <v>174</v>
      </c>
      <c r="C205" s="41" t="s">
        <v>248</v>
      </c>
      <c r="D205" s="38">
        <f>2*630*0.95*0.7</f>
        <v>837.9</v>
      </c>
      <c r="E205" s="38">
        <v>840.19</v>
      </c>
      <c r="F205" s="38">
        <v>0</v>
      </c>
      <c r="G205" s="39">
        <f>D205-E205-F205*0.7</f>
        <v>-2.2900000000000773</v>
      </c>
    </row>
    <row r="206" spans="1:7" ht="12.75">
      <c r="A206" s="1">
        <f t="shared" si="6"/>
        <v>201</v>
      </c>
      <c r="B206" s="42" t="s">
        <v>175</v>
      </c>
      <c r="C206" s="41" t="s">
        <v>248</v>
      </c>
      <c r="D206" s="38">
        <f>2*630*0.98*0.7</f>
        <v>864.3599999999999</v>
      </c>
      <c r="E206" s="38">
        <v>924</v>
      </c>
      <c r="F206" s="38">
        <v>0</v>
      </c>
      <c r="G206" s="39">
        <f t="shared" si="5"/>
        <v>-59.6400000000001</v>
      </c>
    </row>
    <row r="207" spans="1:7" ht="12.75">
      <c r="A207" s="1">
        <f t="shared" si="6"/>
        <v>202</v>
      </c>
      <c r="B207" s="5" t="s">
        <v>176</v>
      </c>
      <c r="C207" s="25" t="s">
        <v>248</v>
      </c>
      <c r="D207" s="38">
        <f aca="true" t="shared" si="10" ref="D207:D224">2*630*0.95*0.7</f>
        <v>837.9</v>
      </c>
      <c r="E207" s="17">
        <v>500</v>
      </c>
      <c r="F207" s="17"/>
      <c r="G207" s="19">
        <f t="shared" si="5"/>
        <v>337.9</v>
      </c>
    </row>
    <row r="208" spans="1:7" ht="12.75">
      <c r="A208" s="1">
        <f t="shared" si="6"/>
        <v>203</v>
      </c>
      <c r="B208" s="5" t="s">
        <v>177</v>
      </c>
      <c r="C208" s="25" t="s">
        <v>248</v>
      </c>
      <c r="D208" s="38">
        <f t="shared" si="10"/>
        <v>837.9</v>
      </c>
      <c r="E208" s="17">
        <v>720</v>
      </c>
      <c r="F208" s="17"/>
      <c r="G208" s="19">
        <f t="shared" si="5"/>
        <v>117.89999999999998</v>
      </c>
    </row>
    <row r="209" spans="1:7" ht="12.75">
      <c r="A209" s="1">
        <f t="shared" si="6"/>
        <v>204</v>
      </c>
      <c r="B209" s="5" t="s">
        <v>178</v>
      </c>
      <c r="C209" s="25" t="s">
        <v>248</v>
      </c>
      <c r="D209" s="38">
        <f t="shared" si="10"/>
        <v>837.9</v>
      </c>
      <c r="E209" s="17">
        <v>790</v>
      </c>
      <c r="F209" s="17">
        <v>5</v>
      </c>
      <c r="G209" s="19">
        <f t="shared" si="5"/>
        <v>42.89999999999998</v>
      </c>
    </row>
    <row r="210" spans="1:7" ht="12.75">
      <c r="A210" s="1">
        <f t="shared" si="6"/>
        <v>205</v>
      </c>
      <c r="B210" s="5" t="s">
        <v>179</v>
      </c>
      <c r="C210" s="25" t="s">
        <v>248</v>
      </c>
      <c r="D210" s="38">
        <f t="shared" si="10"/>
        <v>837.9</v>
      </c>
      <c r="E210" s="17">
        <v>274</v>
      </c>
      <c r="F210" s="17"/>
      <c r="G210" s="19">
        <f t="shared" si="5"/>
        <v>563.9</v>
      </c>
    </row>
    <row r="211" spans="1:7" ht="12.75">
      <c r="A211" s="1">
        <f t="shared" si="6"/>
        <v>206</v>
      </c>
      <c r="B211" s="40" t="s">
        <v>180</v>
      </c>
      <c r="C211" s="41" t="s">
        <v>248</v>
      </c>
      <c r="D211" s="38">
        <f t="shared" si="10"/>
        <v>837.9</v>
      </c>
      <c r="E211" s="38">
        <f>856+5</f>
        <v>861</v>
      </c>
      <c r="F211" s="38"/>
      <c r="G211" s="39">
        <f t="shared" si="5"/>
        <v>-23.100000000000023</v>
      </c>
    </row>
    <row r="212" spans="1:7" ht="12.75">
      <c r="A212" s="1">
        <f t="shared" si="6"/>
        <v>207</v>
      </c>
      <c r="B212" s="5" t="s">
        <v>181</v>
      </c>
      <c r="C212" s="25" t="s">
        <v>248</v>
      </c>
      <c r="D212" s="38">
        <f t="shared" si="10"/>
        <v>837.9</v>
      </c>
      <c r="E212" s="17">
        <v>682</v>
      </c>
      <c r="F212" s="17">
        <v>0</v>
      </c>
      <c r="G212" s="19">
        <f t="shared" si="5"/>
        <v>155.89999999999998</v>
      </c>
    </row>
    <row r="213" spans="1:7" ht="12.75">
      <c r="A213" s="1">
        <f t="shared" si="6"/>
        <v>208</v>
      </c>
      <c r="B213" s="5" t="s">
        <v>182</v>
      </c>
      <c r="C213" s="25" t="s">
        <v>248</v>
      </c>
      <c r="D213" s="38">
        <f t="shared" si="10"/>
        <v>837.9</v>
      </c>
      <c r="E213" s="17">
        <v>340</v>
      </c>
      <c r="F213" s="17"/>
      <c r="G213" s="19">
        <f t="shared" si="5"/>
        <v>497.9</v>
      </c>
    </row>
    <row r="214" spans="1:7" ht="12.75">
      <c r="A214" s="1">
        <f t="shared" si="6"/>
        <v>209</v>
      </c>
      <c r="B214" s="5" t="s">
        <v>183</v>
      </c>
      <c r="C214" s="25" t="s">
        <v>248</v>
      </c>
      <c r="D214" s="38">
        <f t="shared" si="10"/>
        <v>837.9</v>
      </c>
      <c r="E214" s="17">
        <v>566</v>
      </c>
      <c r="F214" s="17">
        <v>23</v>
      </c>
      <c r="G214" s="19">
        <f t="shared" si="5"/>
        <v>248.89999999999998</v>
      </c>
    </row>
    <row r="215" spans="1:7" ht="12.75">
      <c r="A215" s="1">
        <f t="shared" si="6"/>
        <v>210</v>
      </c>
      <c r="B215" s="5" t="s">
        <v>184</v>
      </c>
      <c r="C215" s="25" t="s">
        <v>248</v>
      </c>
      <c r="D215" s="38">
        <f t="shared" si="10"/>
        <v>837.9</v>
      </c>
      <c r="E215" s="17">
        <v>474</v>
      </c>
      <c r="F215" s="17"/>
      <c r="G215" s="19">
        <f t="shared" si="5"/>
        <v>363.9</v>
      </c>
    </row>
    <row r="216" spans="1:7" ht="12.75">
      <c r="A216" s="1">
        <v>211</v>
      </c>
      <c r="B216" s="5" t="s">
        <v>185</v>
      </c>
      <c r="C216" s="25" t="s">
        <v>248</v>
      </c>
      <c r="D216" s="38">
        <f t="shared" si="10"/>
        <v>837.9</v>
      </c>
      <c r="E216" s="17">
        <v>337</v>
      </c>
      <c r="F216" s="17"/>
      <c r="G216" s="19">
        <f t="shared" si="5"/>
        <v>500.9</v>
      </c>
    </row>
    <row r="217" spans="1:7" ht="12.75">
      <c r="A217" s="1">
        <v>212</v>
      </c>
      <c r="B217" s="5" t="s">
        <v>309</v>
      </c>
      <c r="C217" s="25" t="s">
        <v>248</v>
      </c>
      <c r="D217" s="38">
        <f>2*1000*0.95*0.7</f>
        <v>1330</v>
      </c>
      <c r="E217" s="17">
        <v>910</v>
      </c>
      <c r="F217" s="17">
        <v>60</v>
      </c>
      <c r="G217" s="19">
        <f>D217-E217-F217</f>
        <v>360</v>
      </c>
    </row>
    <row r="218" spans="1:7" ht="12.75">
      <c r="A218" s="1">
        <f aca="true" t="shared" si="11" ref="A218:A256">A217+1</f>
        <v>213</v>
      </c>
      <c r="B218" s="5" t="s">
        <v>186</v>
      </c>
      <c r="C218" s="25" t="s">
        <v>248</v>
      </c>
      <c r="D218" s="38">
        <f t="shared" si="10"/>
        <v>837.9</v>
      </c>
      <c r="E218" s="17">
        <v>213</v>
      </c>
      <c r="F218" s="17"/>
      <c r="G218" s="19">
        <f t="shared" si="5"/>
        <v>624.9</v>
      </c>
    </row>
    <row r="219" spans="1:7" ht="12.75">
      <c r="A219" s="1">
        <f t="shared" si="11"/>
        <v>214</v>
      </c>
      <c r="B219" s="5" t="s">
        <v>187</v>
      </c>
      <c r="C219" s="25" t="s">
        <v>248</v>
      </c>
      <c r="D219" s="38">
        <f t="shared" si="10"/>
        <v>837.9</v>
      </c>
      <c r="E219" s="17">
        <v>622</v>
      </c>
      <c r="F219" s="17">
        <v>7</v>
      </c>
      <c r="G219" s="19">
        <f t="shared" si="5"/>
        <v>208.89999999999998</v>
      </c>
    </row>
    <row r="220" spans="1:7" ht="12.75">
      <c r="A220" s="1">
        <f t="shared" si="11"/>
        <v>215</v>
      </c>
      <c r="B220" s="5" t="s">
        <v>188</v>
      </c>
      <c r="C220" s="25" t="s">
        <v>248</v>
      </c>
      <c r="D220" s="38">
        <f t="shared" si="10"/>
        <v>837.9</v>
      </c>
      <c r="E220" s="17">
        <v>811</v>
      </c>
      <c r="F220" s="17">
        <v>0</v>
      </c>
      <c r="G220" s="19">
        <f t="shared" si="5"/>
        <v>26.899999999999977</v>
      </c>
    </row>
    <row r="221" spans="1:7" ht="12.75">
      <c r="A221" s="1">
        <f t="shared" si="11"/>
        <v>216</v>
      </c>
      <c r="B221" s="40" t="s">
        <v>189</v>
      </c>
      <c r="C221" s="41" t="s">
        <v>248</v>
      </c>
      <c r="D221" s="38">
        <f t="shared" si="10"/>
        <v>837.9</v>
      </c>
      <c r="E221" s="38">
        <v>990</v>
      </c>
      <c r="F221" s="38">
        <v>0</v>
      </c>
      <c r="G221" s="39">
        <f t="shared" si="5"/>
        <v>-152.10000000000002</v>
      </c>
    </row>
    <row r="222" spans="1:7" ht="12.75">
      <c r="A222" s="1">
        <f t="shared" si="11"/>
        <v>217</v>
      </c>
      <c r="B222" s="5" t="s">
        <v>190</v>
      </c>
      <c r="C222" s="25" t="s">
        <v>248</v>
      </c>
      <c r="D222" s="38">
        <f t="shared" si="10"/>
        <v>837.9</v>
      </c>
      <c r="E222" s="17">
        <v>740</v>
      </c>
      <c r="F222" s="17"/>
      <c r="G222" s="19">
        <f t="shared" si="5"/>
        <v>97.89999999999998</v>
      </c>
    </row>
    <row r="223" spans="1:7" ht="12.75">
      <c r="A223" s="1">
        <f t="shared" si="11"/>
        <v>218</v>
      </c>
      <c r="B223" s="5" t="s">
        <v>191</v>
      </c>
      <c r="C223" s="25" t="s">
        <v>248</v>
      </c>
      <c r="D223" s="38">
        <f t="shared" si="10"/>
        <v>837.9</v>
      </c>
      <c r="E223" s="17">
        <v>583</v>
      </c>
      <c r="F223" s="17"/>
      <c r="G223" s="19">
        <f aca="true" t="shared" si="12" ref="G223:G264">D223-E223-F223</f>
        <v>254.89999999999998</v>
      </c>
    </row>
    <row r="224" spans="1:7" ht="12.75">
      <c r="A224" s="1">
        <f t="shared" si="11"/>
        <v>219</v>
      </c>
      <c r="B224" s="5" t="s">
        <v>258</v>
      </c>
      <c r="C224" s="25" t="s">
        <v>248</v>
      </c>
      <c r="D224" s="38">
        <f t="shared" si="10"/>
        <v>837.9</v>
      </c>
      <c r="E224" s="38">
        <v>741.082</v>
      </c>
      <c r="F224" s="17">
        <v>15</v>
      </c>
      <c r="G224" s="19">
        <f t="shared" si="12"/>
        <v>81.81799999999998</v>
      </c>
    </row>
    <row r="225" spans="1:7" ht="12.75">
      <c r="A225" s="1">
        <f t="shared" si="11"/>
        <v>220</v>
      </c>
      <c r="B225" s="5" t="s">
        <v>243</v>
      </c>
      <c r="C225" s="25" t="s">
        <v>248</v>
      </c>
      <c r="D225" s="17">
        <v>1780</v>
      </c>
      <c r="E225" s="17">
        <v>1158</v>
      </c>
      <c r="F225" s="17"/>
      <c r="G225" s="19">
        <f t="shared" si="12"/>
        <v>622</v>
      </c>
    </row>
    <row r="226" spans="1:7" ht="12.75">
      <c r="A226" s="1">
        <f t="shared" si="11"/>
        <v>221</v>
      </c>
      <c r="B226" s="5" t="s">
        <v>261</v>
      </c>
      <c r="C226" s="25" t="s">
        <v>248</v>
      </c>
      <c r="D226" s="17">
        <v>1121</v>
      </c>
      <c r="E226" s="17">
        <v>392.6</v>
      </c>
      <c r="F226" s="17"/>
      <c r="G226" s="19">
        <f t="shared" si="12"/>
        <v>728.4</v>
      </c>
    </row>
    <row r="227" spans="1:7" ht="12.75">
      <c r="A227" s="1">
        <f t="shared" si="11"/>
        <v>222</v>
      </c>
      <c r="B227" s="5" t="s">
        <v>295</v>
      </c>
      <c r="C227" s="25" t="s">
        <v>248</v>
      </c>
      <c r="D227" s="38">
        <f aca="true" t="shared" si="13" ref="D227:D237">2*630*0.95*0.7</f>
        <v>837.9</v>
      </c>
      <c r="E227" s="17">
        <v>0</v>
      </c>
      <c r="F227" s="17">
        <v>210</v>
      </c>
      <c r="G227" s="19">
        <f>D227-E227-F227</f>
        <v>627.9</v>
      </c>
    </row>
    <row r="228" spans="1:7" ht="12.75">
      <c r="A228" s="1">
        <f t="shared" si="11"/>
        <v>223</v>
      </c>
      <c r="B228" s="5" t="s">
        <v>300</v>
      </c>
      <c r="C228" s="25" t="s">
        <v>248</v>
      </c>
      <c r="D228" s="38">
        <f>2*400*0.7*0.95</f>
        <v>532</v>
      </c>
      <c r="E228" s="17">
        <v>110</v>
      </c>
      <c r="F228" s="17">
        <v>0</v>
      </c>
      <c r="G228" s="19">
        <f>D228-E228-F228</f>
        <v>422</v>
      </c>
    </row>
    <row r="229" spans="1:8" ht="12.75">
      <c r="A229" s="1">
        <f t="shared" si="11"/>
        <v>224</v>
      </c>
      <c r="B229" s="44" t="s">
        <v>298</v>
      </c>
      <c r="C229" s="45" t="s">
        <v>248</v>
      </c>
      <c r="D229" s="46">
        <f t="shared" si="13"/>
        <v>837.9</v>
      </c>
      <c r="E229" s="47">
        <v>500</v>
      </c>
      <c r="F229" s="47">
        <v>0</v>
      </c>
      <c r="G229" s="19">
        <f>D229-E229-F229</f>
        <v>337.9</v>
      </c>
      <c r="H229" t="s">
        <v>304</v>
      </c>
    </row>
    <row r="230" spans="1:7" ht="12.75">
      <c r="A230" s="1">
        <f t="shared" si="11"/>
        <v>225</v>
      </c>
      <c r="B230" s="5" t="s">
        <v>192</v>
      </c>
      <c r="C230" s="25" t="s">
        <v>248</v>
      </c>
      <c r="D230" s="38">
        <f t="shared" si="13"/>
        <v>837.9</v>
      </c>
      <c r="E230" s="17">
        <v>31</v>
      </c>
      <c r="F230" s="17">
        <v>0</v>
      </c>
      <c r="G230" s="19">
        <f t="shared" si="12"/>
        <v>806.9</v>
      </c>
    </row>
    <row r="231" spans="1:7" ht="12.75">
      <c r="A231" s="1">
        <f t="shared" si="11"/>
        <v>226</v>
      </c>
      <c r="B231" s="5" t="s">
        <v>193</v>
      </c>
      <c r="C231" s="25" t="s">
        <v>248</v>
      </c>
      <c r="D231" s="38">
        <f t="shared" si="13"/>
        <v>837.9</v>
      </c>
      <c r="E231" s="17">
        <v>296</v>
      </c>
      <c r="F231" s="17"/>
      <c r="G231" s="19">
        <f t="shared" si="12"/>
        <v>541.9</v>
      </c>
    </row>
    <row r="232" spans="1:7" ht="12.75">
      <c r="A232" s="1">
        <f t="shared" si="11"/>
        <v>227</v>
      </c>
      <c r="B232" s="5" t="s">
        <v>194</v>
      </c>
      <c r="C232" s="25" t="s">
        <v>248</v>
      </c>
      <c r="D232" s="38">
        <f t="shared" si="13"/>
        <v>837.9</v>
      </c>
      <c r="E232" s="17">
        <v>393</v>
      </c>
      <c r="F232" s="17">
        <v>0</v>
      </c>
      <c r="G232" s="19">
        <f t="shared" si="12"/>
        <v>444.9</v>
      </c>
    </row>
    <row r="233" spans="1:7" ht="12.75">
      <c r="A233" s="1">
        <f t="shared" si="11"/>
        <v>228</v>
      </c>
      <c r="B233" s="5" t="s">
        <v>195</v>
      </c>
      <c r="C233" s="25" t="s">
        <v>248</v>
      </c>
      <c r="D233" s="38">
        <f t="shared" si="13"/>
        <v>837.9</v>
      </c>
      <c r="E233" s="17">
        <v>751.5</v>
      </c>
      <c r="F233" s="17">
        <v>0</v>
      </c>
      <c r="G233" s="19">
        <f t="shared" si="12"/>
        <v>86.39999999999998</v>
      </c>
    </row>
    <row r="234" spans="1:7" ht="12.75">
      <c r="A234" s="1">
        <f t="shared" si="11"/>
        <v>229</v>
      </c>
      <c r="B234" s="40" t="s">
        <v>196</v>
      </c>
      <c r="C234" s="41" t="s">
        <v>248</v>
      </c>
      <c r="D234" s="38">
        <f t="shared" si="13"/>
        <v>837.9</v>
      </c>
      <c r="E234" s="38">
        <v>907</v>
      </c>
      <c r="F234" s="38"/>
      <c r="G234" s="39">
        <f t="shared" si="12"/>
        <v>-69.10000000000002</v>
      </c>
    </row>
    <row r="235" spans="1:7" ht="12.75">
      <c r="A235" s="1">
        <f t="shared" si="11"/>
        <v>230</v>
      </c>
      <c r="B235" s="5" t="s">
        <v>197</v>
      </c>
      <c r="C235" s="25" t="s">
        <v>248</v>
      </c>
      <c r="D235" s="38">
        <f t="shared" si="13"/>
        <v>837.9</v>
      </c>
      <c r="E235" s="17">
        <v>485</v>
      </c>
      <c r="F235" s="17">
        <v>50</v>
      </c>
      <c r="G235" s="19">
        <f t="shared" si="12"/>
        <v>302.9</v>
      </c>
    </row>
    <row r="236" spans="1:7" ht="12.75">
      <c r="A236" s="1">
        <f t="shared" si="11"/>
        <v>231</v>
      </c>
      <c r="B236" s="5" t="s">
        <v>198</v>
      </c>
      <c r="C236" s="25" t="s">
        <v>248</v>
      </c>
      <c r="D236" s="38">
        <f t="shared" si="13"/>
        <v>837.9</v>
      </c>
      <c r="E236" s="17">
        <v>678.95</v>
      </c>
      <c r="F236" s="17"/>
      <c r="G236" s="19">
        <f t="shared" si="12"/>
        <v>158.94999999999993</v>
      </c>
    </row>
    <row r="237" spans="1:7" ht="12.75">
      <c r="A237" s="1">
        <f t="shared" si="11"/>
        <v>232</v>
      </c>
      <c r="B237" s="5" t="s">
        <v>199</v>
      </c>
      <c r="C237" s="25" t="s">
        <v>248</v>
      </c>
      <c r="D237" s="38">
        <f t="shared" si="13"/>
        <v>837.9</v>
      </c>
      <c r="E237" s="17">
        <v>795</v>
      </c>
      <c r="F237" s="17"/>
      <c r="G237" s="19">
        <f t="shared" si="12"/>
        <v>42.89999999999998</v>
      </c>
    </row>
    <row r="238" spans="1:9" ht="12.75">
      <c r="A238" s="1">
        <f t="shared" si="11"/>
        <v>233</v>
      </c>
      <c r="B238" s="5" t="s">
        <v>200</v>
      </c>
      <c r="C238" s="25" t="s">
        <v>248</v>
      </c>
      <c r="D238" s="17">
        <v>1780</v>
      </c>
      <c r="E238" s="17">
        <v>880</v>
      </c>
      <c r="F238" s="59">
        <v>2.4</v>
      </c>
      <c r="G238" s="19">
        <f t="shared" si="12"/>
        <v>897.6</v>
      </c>
      <c r="I238" s="20"/>
    </row>
    <row r="239" spans="1:9" ht="12.75">
      <c r="A239" s="1">
        <f t="shared" si="11"/>
        <v>234</v>
      </c>
      <c r="B239" s="5" t="s">
        <v>277</v>
      </c>
      <c r="C239" s="25" t="s">
        <v>248</v>
      </c>
      <c r="D239" s="38">
        <f>2*630*0.95*0.7</f>
        <v>837.9</v>
      </c>
      <c r="E239" s="59">
        <v>756</v>
      </c>
      <c r="F239" s="59">
        <v>67</v>
      </c>
      <c r="G239" s="60">
        <f t="shared" si="12"/>
        <v>14.899999999999977</v>
      </c>
      <c r="I239" s="20"/>
    </row>
    <row r="240" spans="1:7" ht="12.75">
      <c r="A240" s="1">
        <f t="shared" si="11"/>
        <v>235</v>
      </c>
      <c r="B240" s="5" t="s">
        <v>201</v>
      </c>
      <c r="C240" s="25" t="s">
        <v>248</v>
      </c>
      <c r="D240" s="38">
        <f>2*630*0.95*0.7</f>
        <v>837.9</v>
      </c>
      <c r="E240" s="17">
        <v>98</v>
      </c>
      <c r="F240" s="17"/>
      <c r="G240" s="19">
        <f t="shared" si="12"/>
        <v>739.9</v>
      </c>
    </row>
    <row r="241" spans="1:7" ht="12.75">
      <c r="A241" s="1">
        <f t="shared" si="11"/>
        <v>236</v>
      </c>
      <c r="B241" s="5" t="s">
        <v>202</v>
      </c>
      <c r="C241" s="25" t="s">
        <v>248</v>
      </c>
      <c r="D241" s="17">
        <v>916.7</v>
      </c>
      <c r="E241" s="17">
        <v>122</v>
      </c>
      <c r="F241" s="17"/>
      <c r="G241" s="19">
        <f t="shared" si="12"/>
        <v>794.7</v>
      </c>
    </row>
    <row r="242" spans="1:7" ht="12.75">
      <c r="A242" s="1">
        <f t="shared" si="11"/>
        <v>237</v>
      </c>
      <c r="B242" s="12" t="s">
        <v>230</v>
      </c>
      <c r="C242" s="25" t="s">
        <v>248</v>
      </c>
      <c r="D242" s="17">
        <v>712</v>
      </c>
      <c r="E242" s="17">
        <v>600</v>
      </c>
      <c r="F242" s="17"/>
      <c r="G242" s="19">
        <f t="shared" si="12"/>
        <v>112</v>
      </c>
    </row>
    <row r="243" spans="1:7" ht="12.75">
      <c r="A243" s="1">
        <f t="shared" si="11"/>
        <v>238</v>
      </c>
      <c r="B243" s="5" t="s">
        <v>203</v>
      </c>
      <c r="C243" s="25" t="s">
        <v>248</v>
      </c>
      <c r="D243" s="38">
        <f aca="true" t="shared" si="14" ref="D243:D252">2*630*0.95*0.7</f>
        <v>837.9</v>
      </c>
      <c r="E243" s="17">
        <v>560</v>
      </c>
      <c r="F243" s="17"/>
      <c r="G243" s="19">
        <f t="shared" si="12"/>
        <v>277.9</v>
      </c>
    </row>
    <row r="244" spans="1:7" ht="12.75">
      <c r="A244" s="1">
        <f t="shared" si="11"/>
        <v>239</v>
      </c>
      <c r="B244" s="5" t="s">
        <v>204</v>
      </c>
      <c r="C244" s="25" t="s">
        <v>248</v>
      </c>
      <c r="D244" s="38">
        <f t="shared" si="14"/>
        <v>837.9</v>
      </c>
      <c r="E244" s="17">
        <v>684.108</v>
      </c>
      <c r="F244" s="17">
        <v>65.01</v>
      </c>
      <c r="G244" s="19">
        <f t="shared" si="12"/>
        <v>88.78200000000002</v>
      </c>
    </row>
    <row r="245" spans="1:7" ht="12.75">
      <c r="A245" s="1">
        <f t="shared" si="11"/>
        <v>240</v>
      </c>
      <c r="B245" s="5" t="s">
        <v>281</v>
      </c>
      <c r="C245" s="25" t="s">
        <v>248</v>
      </c>
      <c r="D245" s="38">
        <f t="shared" si="14"/>
        <v>837.9</v>
      </c>
      <c r="E245" s="17">
        <v>80</v>
      </c>
      <c r="F245" s="17">
        <v>0</v>
      </c>
      <c r="G245" s="19">
        <f t="shared" si="12"/>
        <v>757.9</v>
      </c>
    </row>
    <row r="246" spans="1:7" ht="12.75">
      <c r="A246" s="1">
        <f t="shared" si="11"/>
        <v>241</v>
      </c>
      <c r="B246" s="5" t="s">
        <v>268</v>
      </c>
      <c r="C246" s="25" t="s">
        <v>248</v>
      </c>
      <c r="D246" s="38">
        <f t="shared" si="14"/>
        <v>837.9</v>
      </c>
      <c r="E246" s="43">
        <v>406</v>
      </c>
      <c r="F246" s="17"/>
      <c r="G246" s="19">
        <f t="shared" si="12"/>
        <v>431.9</v>
      </c>
    </row>
    <row r="247" spans="1:7" ht="12.75">
      <c r="A247" s="1">
        <f t="shared" si="11"/>
        <v>242</v>
      </c>
      <c r="B247" s="5" t="s">
        <v>205</v>
      </c>
      <c r="C247" s="25" t="s">
        <v>248</v>
      </c>
      <c r="D247" s="38">
        <f t="shared" si="14"/>
        <v>837.9</v>
      </c>
      <c r="E247" s="17">
        <v>554</v>
      </c>
      <c r="F247" s="17">
        <v>0</v>
      </c>
      <c r="G247" s="19">
        <f t="shared" si="12"/>
        <v>283.9</v>
      </c>
    </row>
    <row r="248" spans="1:7" ht="12.75">
      <c r="A248" s="1">
        <f t="shared" si="11"/>
        <v>243</v>
      </c>
      <c r="B248" s="5" t="s">
        <v>206</v>
      </c>
      <c r="C248" s="25" t="s">
        <v>248</v>
      </c>
      <c r="D248" s="38">
        <f t="shared" si="14"/>
        <v>837.9</v>
      </c>
      <c r="E248" s="17">
        <v>785</v>
      </c>
      <c r="F248" s="17"/>
      <c r="G248" s="19">
        <f t="shared" si="12"/>
        <v>52.89999999999998</v>
      </c>
    </row>
    <row r="249" spans="1:7" ht="12.75">
      <c r="A249" s="1">
        <f t="shared" si="11"/>
        <v>244</v>
      </c>
      <c r="B249" s="5" t="s">
        <v>207</v>
      </c>
      <c r="C249" s="25" t="s">
        <v>248</v>
      </c>
      <c r="D249" s="38">
        <f t="shared" si="14"/>
        <v>837.9</v>
      </c>
      <c r="E249" s="17">
        <v>505</v>
      </c>
      <c r="F249" s="17">
        <v>30</v>
      </c>
      <c r="G249" s="19">
        <f t="shared" si="12"/>
        <v>302.9</v>
      </c>
    </row>
    <row r="250" spans="1:7" ht="12.75">
      <c r="A250" s="1">
        <f t="shared" si="11"/>
        <v>245</v>
      </c>
      <c r="B250" s="5" t="s">
        <v>237</v>
      </c>
      <c r="C250" s="25" t="s">
        <v>248</v>
      </c>
      <c r="D250" s="38">
        <f t="shared" si="14"/>
        <v>837.9</v>
      </c>
      <c r="E250" s="17">
        <v>265</v>
      </c>
      <c r="F250" s="17"/>
      <c r="G250" s="19">
        <f t="shared" si="12"/>
        <v>572.9</v>
      </c>
    </row>
    <row r="251" spans="1:7" ht="12.75">
      <c r="A251" s="1">
        <f t="shared" si="11"/>
        <v>246</v>
      </c>
      <c r="B251" s="42" t="s">
        <v>259</v>
      </c>
      <c r="C251" s="41" t="s">
        <v>248</v>
      </c>
      <c r="D251" s="38">
        <f t="shared" si="14"/>
        <v>837.9</v>
      </c>
      <c r="E251" s="38">
        <v>854.02</v>
      </c>
      <c r="F251" s="38">
        <v>0.03</v>
      </c>
      <c r="G251" s="39">
        <f aca="true" t="shared" si="15" ref="G251:G259">D251-E251-F251</f>
        <v>-16.150000000000006</v>
      </c>
    </row>
    <row r="252" spans="1:7" ht="12.75">
      <c r="A252" s="1">
        <f t="shared" si="11"/>
        <v>247</v>
      </c>
      <c r="B252" s="6" t="s">
        <v>279</v>
      </c>
      <c r="C252" s="25" t="s">
        <v>248</v>
      </c>
      <c r="D252" s="38">
        <f t="shared" si="14"/>
        <v>837.9</v>
      </c>
      <c r="E252" s="17">
        <v>522</v>
      </c>
      <c r="F252" s="17">
        <v>0</v>
      </c>
      <c r="G252" s="19">
        <f t="shared" si="15"/>
        <v>315.9</v>
      </c>
    </row>
    <row r="253" spans="1:7" ht="12.75">
      <c r="A253" s="1">
        <f t="shared" si="11"/>
        <v>248</v>
      </c>
      <c r="B253" s="6" t="s">
        <v>303</v>
      </c>
      <c r="C253" s="25" t="s">
        <v>248</v>
      </c>
      <c r="D253" s="38">
        <v>837.9</v>
      </c>
      <c r="E253" s="17">
        <v>577.66</v>
      </c>
      <c r="F253" s="17">
        <v>80</v>
      </c>
      <c r="G253" s="19">
        <f>D253-E253-F253</f>
        <v>180.24</v>
      </c>
    </row>
    <row r="254" spans="1:7" ht="12.75">
      <c r="A254" s="1">
        <f t="shared" si="11"/>
        <v>249</v>
      </c>
      <c r="B254" s="6" t="s">
        <v>260</v>
      </c>
      <c r="C254" s="25" t="s">
        <v>248</v>
      </c>
      <c r="D254" s="17">
        <v>1780</v>
      </c>
      <c r="E254" s="17">
        <v>930</v>
      </c>
      <c r="F254" s="17">
        <v>100</v>
      </c>
      <c r="G254" s="19">
        <f t="shared" si="15"/>
        <v>750</v>
      </c>
    </row>
    <row r="255" spans="1:7" ht="12.75">
      <c r="A255" s="1">
        <f t="shared" si="11"/>
        <v>250</v>
      </c>
      <c r="B255" s="6" t="s">
        <v>272</v>
      </c>
      <c r="C255" s="25" t="s">
        <v>248</v>
      </c>
      <c r="D255" s="38">
        <f>2*630*0.95*0.7</f>
        <v>837.9</v>
      </c>
      <c r="E255" s="17">
        <v>510</v>
      </c>
      <c r="F255" s="17">
        <v>0.5</v>
      </c>
      <c r="G255" s="19">
        <f t="shared" si="15"/>
        <v>327.4</v>
      </c>
    </row>
    <row r="256" spans="1:7" ht="12.75">
      <c r="A256" s="1">
        <f t="shared" si="11"/>
        <v>251</v>
      </c>
      <c r="B256" s="6" t="s">
        <v>301</v>
      </c>
      <c r="C256" s="25" t="s">
        <v>248</v>
      </c>
      <c r="D256" s="38">
        <f>2*630*0.95*0.7</f>
        <v>837.9</v>
      </c>
      <c r="E256" s="17">
        <v>373</v>
      </c>
      <c r="F256" s="17">
        <v>390</v>
      </c>
      <c r="G256" s="19">
        <f t="shared" si="15"/>
        <v>74.89999999999998</v>
      </c>
    </row>
    <row r="257" spans="1:7" ht="12.75">
      <c r="A257" s="1"/>
      <c r="B257" s="56" t="s">
        <v>308</v>
      </c>
      <c r="C257" s="25"/>
      <c r="D257" s="38"/>
      <c r="E257" s="17"/>
      <c r="F257" s="17">
        <v>536</v>
      </c>
      <c r="G257" s="19"/>
    </row>
    <row r="258" spans="1:7" ht="12.75">
      <c r="A258" s="1">
        <f>A256+1</f>
        <v>252</v>
      </c>
      <c r="B258" s="42" t="s">
        <v>285</v>
      </c>
      <c r="C258" s="41" t="s">
        <v>250</v>
      </c>
      <c r="D258" s="38">
        <v>160.2</v>
      </c>
      <c r="E258" s="38">
        <v>133.14</v>
      </c>
      <c r="F258" s="38">
        <v>0</v>
      </c>
      <c r="G258" s="39">
        <f t="shared" si="15"/>
        <v>27.060000000000002</v>
      </c>
    </row>
    <row r="259" spans="1:7" ht="12.75">
      <c r="A259" s="1">
        <f aca="true" t="shared" si="16" ref="A259:A266">A258+1</f>
        <v>253</v>
      </c>
      <c r="B259" s="6" t="s">
        <v>286</v>
      </c>
      <c r="C259" s="25" t="s">
        <v>250</v>
      </c>
      <c r="D259" s="17">
        <v>356</v>
      </c>
      <c r="E259" s="17">
        <v>249.2</v>
      </c>
      <c r="F259" s="17"/>
      <c r="G259" s="19">
        <f t="shared" si="15"/>
        <v>106.80000000000001</v>
      </c>
    </row>
    <row r="260" spans="1:7" ht="12.75">
      <c r="A260" s="1">
        <f t="shared" si="16"/>
        <v>254</v>
      </c>
      <c r="B260" s="2" t="s">
        <v>1</v>
      </c>
      <c r="C260" s="25" t="s">
        <v>248</v>
      </c>
      <c r="D260" s="19">
        <v>356</v>
      </c>
      <c r="E260" s="19">
        <v>215</v>
      </c>
      <c r="F260" s="19">
        <v>0</v>
      </c>
      <c r="G260" s="19">
        <f t="shared" si="12"/>
        <v>141</v>
      </c>
    </row>
    <row r="261" spans="1:7" ht="12.75">
      <c r="A261" s="1">
        <f t="shared" si="16"/>
        <v>255</v>
      </c>
      <c r="B261" s="2" t="s">
        <v>276</v>
      </c>
      <c r="C261" s="25" t="s">
        <v>248</v>
      </c>
      <c r="D261" s="19">
        <v>356</v>
      </c>
      <c r="E261" s="19">
        <v>148.5</v>
      </c>
      <c r="F261" s="19">
        <v>5</v>
      </c>
      <c r="G261" s="19">
        <f>D261-E261-F261</f>
        <v>202.5</v>
      </c>
    </row>
    <row r="262" spans="1:7" s="16" customFormat="1" ht="12.75">
      <c r="A262" s="1">
        <f t="shared" si="16"/>
        <v>256</v>
      </c>
      <c r="B262" s="49" t="s">
        <v>269</v>
      </c>
      <c r="C262" s="41" t="s">
        <v>248</v>
      </c>
      <c r="D262" s="38">
        <v>222.5</v>
      </c>
      <c r="E262" s="38">
        <v>190</v>
      </c>
      <c r="F262" s="38">
        <v>50</v>
      </c>
      <c r="G262" s="39">
        <f t="shared" si="12"/>
        <v>-17.5</v>
      </c>
    </row>
    <row r="263" spans="1:7" s="16" customFormat="1" ht="12.75">
      <c r="A263" s="1">
        <f t="shared" si="16"/>
        <v>257</v>
      </c>
      <c r="B263" s="11" t="s">
        <v>239</v>
      </c>
      <c r="C263" s="25" t="s">
        <v>248</v>
      </c>
      <c r="D263" s="19">
        <v>284.8</v>
      </c>
      <c r="E263" s="22">
        <v>235</v>
      </c>
      <c r="F263" s="22"/>
      <c r="G263" s="19">
        <f t="shared" si="12"/>
        <v>49.80000000000001</v>
      </c>
    </row>
    <row r="264" spans="1:7" s="16" customFormat="1" ht="12.75">
      <c r="A264" s="1">
        <f t="shared" si="16"/>
        <v>258</v>
      </c>
      <c r="B264" s="49" t="s">
        <v>255</v>
      </c>
      <c r="C264" s="61" t="s">
        <v>248</v>
      </c>
      <c r="D264" s="38">
        <f>2*630*0.95*0.7</f>
        <v>837.9</v>
      </c>
      <c r="E264" s="62">
        <v>903</v>
      </c>
      <c r="F264" s="62">
        <v>250</v>
      </c>
      <c r="G264" s="39">
        <f t="shared" si="12"/>
        <v>-315.1</v>
      </c>
    </row>
    <row r="265" spans="1:7" s="16" customFormat="1" ht="12.75">
      <c r="A265" s="1">
        <f t="shared" si="16"/>
        <v>259</v>
      </c>
      <c r="B265" s="11" t="s">
        <v>294</v>
      </c>
      <c r="C265" s="32" t="s">
        <v>248</v>
      </c>
      <c r="D265" s="31">
        <v>183.14</v>
      </c>
      <c r="E265" s="22">
        <v>101.5</v>
      </c>
      <c r="F265" s="22"/>
      <c r="G265" s="19">
        <f>D265-E265-F265</f>
        <v>81.63999999999999</v>
      </c>
    </row>
    <row r="266" spans="1:7" s="16" customFormat="1" ht="12.75">
      <c r="A266" s="65">
        <f t="shared" si="16"/>
        <v>260</v>
      </c>
      <c r="B266" s="11" t="s">
        <v>244</v>
      </c>
      <c r="C266" s="26" t="s">
        <v>249</v>
      </c>
      <c r="D266" s="22" t="s">
        <v>316</v>
      </c>
      <c r="E266" s="22">
        <v>14000</v>
      </c>
      <c r="F266" s="22">
        <v>2088</v>
      </c>
      <c r="G266" s="19">
        <f>14240-E266-F266</f>
        <v>-1848</v>
      </c>
    </row>
    <row r="267" spans="1:7" ht="12.75">
      <c r="A267" s="68" t="s">
        <v>233</v>
      </c>
      <c r="B267" s="69"/>
      <c r="C267" s="70"/>
      <c r="D267" s="22">
        <f>SUM(D6:D266)</f>
        <v>169927.8999999996</v>
      </c>
      <c r="E267" s="36">
        <f>SUM(E6:E266)</f>
        <v>118379.74</v>
      </c>
      <c r="F267" s="28">
        <f>SUM(F6:F266)</f>
        <v>6656.51</v>
      </c>
      <c r="G267" s="19">
        <f>SUM(G6:G266)</f>
        <v>58870.270000000106</v>
      </c>
    </row>
    <row r="268" spans="5:7" ht="12.75">
      <c r="E268" s="33"/>
      <c r="G268" s="20"/>
    </row>
    <row r="272" ht="12.75">
      <c r="G272" s="20"/>
    </row>
    <row r="274" ht="12.75">
      <c r="D274" s="37"/>
    </row>
  </sheetData>
  <sheetProtection/>
  <mergeCells count="9">
    <mergeCell ref="A267:C267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71" t="s">
        <v>317</v>
      </c>
      <c r="B1" s="72"/>
      <c r="C1" s="72"/>
      <c r="D1" s="72"/>
      <c r="E1" s="72"/>
      <c r="F1" s="72"/>
      <c r="G1" s="73"/>
    </row>
    <row r="2" spans="1:7" ht="12.75">
      <c r="A2" s="74"/>
      <c r="B2" s="75"/>
      <c r="C2" s="75"/>
      <c r="D2" s="75"/>
      <c r="E2" s="75"/>
      <c r="F2" s="75"/>
      <c r="G2" s="76"/>
    </row>
    <row r="3" spans="1:7" ht="29.25" customHeight="1">
      <c r="A3" s="77"/>
      <c r="B3" s="78"/>
      <c r="C3" s="78"/>
      <c r="D3" s="78"/>
      <c r="E3" s="78"/>
      <c r="F3" s="78"/>
      <c r="G3" s="79"/>
    </row>
    <row r="4" spans="1:7" ht="12.75" customHeight="1">
      <c r="A4" s="80" t="s">
        <v>0</v>
      </c>
      <c r="B4" s="80" t="s">
        <v>232</v>
      </c>
      <c r="C4" s="80" t="s">
        <v>231</v>
      </c>
      <c r="D4" s="80" t="s">
        <v>251</v>
      </c>
      <c r="E4" s="80" t="s">
        <v>254</v>
      </c>
      <c r="F4" s="80" t="s">
        <v>252</v>
      </c>
      <c r="G4" s="80" t="s">
        <v>253</v>
      </c>
    </row>
    <row r="5" spans="1:7" ht="48.75" customHeight="1">
      <c r="A5" s="81"/>
      <c r="B5" s="81"/>
      <c r="C5" s="82"/>
      <c r="D5" s="81"/>
      <c r="E5" s="81"/>
      <c r="F5" s="81"/>
      <c r="G5" s="82"/>
    </row>
    <row r="6" spans="1:7" ht="18.75" customHeight="1">
      <c r="A6" s="1">
        <v>1</v>
      </c>
      <c r="B6" s="57" t="s">
        <v>208</v>
      </c>
      <c r="C6" s="58" t="s">
        <v>250</v>
      </c>
      <c r="D6" s="48">
        <v>222.5</v>
      </c>
      <c r="E6" s="38">
        <v>394</v>
      </c>
      <c r="F6" s="55" t="s">
        <v>312</v>
      </c>
      <c r="G6" s="39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38.25">
      <c r="A8" s="1">
        <v>3</v>
      </c>
      <c r="B8" s="57" t="s">
        <v>246</v>
      </c>
      <c r="C8" s="58" t="s">
        <v>250</v>
      </c>
      <c r="D8" s="48">
        <v>142.4</v>
      </c>
      <c r="E8" s="54">
        <v>153</v>
      </c>
      <c r="F8" s="55" t="s">
        <v>278</v>
      </c>
      <c r="G8" s="39">
        <f t="shared" si="0"/>
        <v>-10.599999999999994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350</v>
      </c>
      <c r="F10" s="30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311</v>
      </c>
      <c r="F11" s="30" t="s">
        <v>313</v>
      </c>
      <c r="G11" s="19">
        <f t="shared" si="0"/>
        <v>42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59">
        <v>348</v>
      </c>
      <c r="F14" s="66" t="s">
        <v>278</v>
      </c>
      <c r="G14" s="60">
        <f t="shared" si="0"/>
        <v>97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311</v>
      </c>
      <c r="G15" s="19">
        <f t="shared" si="0"/>
        <v>105.6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411</v>
      </c>
      <c r="F18" s="30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700.4</v>
      </c>
      <c r="F22" s="30" t="s">
        <v>305</v>
      </c>
      <c r="G22" s="19">
        <f t="shared" si="0"/>
        <v>411.0000000000001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350</v>
      </c>
      <c r="F24" s="34">
        <v>7</v>
      </c>
      <c r="G24" s="19">
        <f t="shared" si="0"/>
        <v>-134.5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267</v>
      </c>
      <c r="F26" s="34">
        <v>30</v>
      </c>
      <c r="G26" s="19">
        <f t="shared" si="0"/>
        <v>59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239</v>
      </c>
      <c r="F27" s="67">
        <v>82</v>
      </c>
      <c r="G27" s="19">
        <f>D27-E27-F27</f>
        <v>-98.5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279.5</v>
      </c>
      <c r="F30" s="30" t="s">
        <v>278</v>
      </c>
      <c r="G30" s="19">
        <f t="shared" si="0"/>
        <v>-135.6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233</v>
      </c>
      <c r="F32" s="30" t="s">
        <v>310</v>
      </c>
      <c r="G32" s="19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2" t="s">
        <v>297</v>
      </c>
      <c r="C34" s="53" t="s">
        <v>248</v>
      </c>
      <c r="D34" s="48">
        <v>146.85</v>
      </c>
      <c r="E34" s="54">
        <v>425</v>
      </c>
      <c r="F34" s="55" t="s">
        <v>314</v>
      </c>
      <c r="G34" s="39">
        <f t="shared" si="0"/>
        <v>-485.15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/>
      <c r="B38" s="50" t="s">
        <v>307</v>
      </c>
      <c r="C38" s="51"/>
      <c r="D38" s="1"/>
      <c r="E38" s="34"/>
      <c r="F38" s="30" t="s">
        <v>275</v>
      </c>
      <c r="G38" s="19"/>
    </row>
    <row r="39" spans="1:7" s="15" customFormat="1" ht="12.75">
      <c r="A39" s="1">
        <v>33</v>
      </c>
      <c r="B39" s="50" t="s">
        <v>306</v>
      </c>
      <c r="C39" s="51" t="s">
        <v>248</v>
      </c>
      <c r="D39" s="1"/>
      <c r="E39" s="34"/>
      <c r="F39" s="30" t="s">
        <v>275</v>
      </c>
      <c r="G39" s="19"/>
    </row>
    <row r="40" spans="1:7" ht="12.75">
      <c r="A40" s="83" t="s">
        <v>233</v>
      </c>
      <c r="B40" s="84"/>
      <c r="C40" s="85"/>
      <c r="D40" s="1">
        <f>SUM(D6:D37)</f>
        <v>12488.199999999999</v>
      </c>
      <c r="E40" s="17">
        <f>SUM(E6:E37)</f>
        <v>7571.700000000001</v>
      </c>
      <c r="F40" s="30"/>
      <c r="G40" s="21">
        <f>SUM(G6:G37)</f>
        <v>4388.1</v>
      </c>
    </row>
    <row r="41" ht="12.75">
      <c r="E41" s="33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Беляева</cp:lastModifiedBy>
  <cp:lastPrinted>2014-09-29T10:14:42Z</cp:lastPrinted>
  <dcterms:created xsi:type="dcterms:W3CDTF">2014-07-25T09:13:16Z</dcterms:created>
  <dcterms:modified xsi:type="dcterms:W3CDTF">2023-02-13T04:45:55Z</dcterms:modified>
  <cp:category/>
  <cp:version/>
  <cp:contentType/>
  <cp:contentStatus/>
</cp:coreProperties>
</file>